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ccone\Desktop\"/>
    </mc:Choice>
  </mc:AlternateContent>
  <bookViews>
    <workbookView xWindow="0" yWindow="0" windowWidth="15600" windowHeight="9135"/>
  </bookViews>
  <sheets>
    <sheet name="Foglio1" sheetId="1" r:id="rId1"/>
  </sheets>
  <definedNames>
    <definedName name="_xlnm.Print_Area" localSheetId="0">Foglio1!$A$1:$M$21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" i="1"/>
  <c r="D20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" i="1"/>
  <c r="C21" i="1" l="1"/>
  <c r="L3" i="1" l="1"/>
  <c r="L5" i="1"/>
  <c r="L7" i="1"/>
  <c r="L9" i="1"/>
  <c r="L11" i="1"/>
  <c r="L13" i="1"/>
  <c r="L15" i="1"/>
  <c r="L17" i="1"/>
  <c r="L19" i="1"/>
  <c r="L2" i="1"/>
  <c r="M3" i="1"/>
  <c r="M5" i="1"/>
  <c r="M7" i="1"/>
  <c r="M9" i="1"/>
  <c r="M11" i="1"/>
  <c r="M13" i="1"/>
  <c r="M15" i="1"/>
  <c r="M17" i="1"/>
  <c r="M19" i="1"/>
  <c r="M2" i="1"/>
  <c r="L4" i="1"/>
  <c r="L6" i="1"/>
  <c r="L8" i="1"/>
  <c r="L10" i="1"/>
  <c r="L12" i="1"/>
  <c r="L14" i="1"/>
  <c r="L16" i="1"/>
  <c r="L18" i="1"/>
  <c r="L20" i="1"/>
  <c r="M4" i="1"/>
  <c r="M6" i="1"/>
  <c r="M8" i="1"/>
  <c r="M10" i="1"/>
  <c r="M12" i="1"/>
  <c r="M14" i="1"/>
  <c r="M16" i="1"/>
  <c r="M18" i="1"/>
  <c r="M20" i="1"/>
  <c r="K3" i="1"/>
  <c r="K7" i="1"/>
  <c r="K11" i="1"/>
  <c r="K15" i="1"/>
  <c r="K19" i="1"/>
  <c r="J3" i="1"/>
  <c r="J7" i="1"/>
  <c r="J11" i="1"/>
  <c r="J15" i="1"/>
  <c r="J19" i="1"/>
  <c r="I6" i="1"/>
  <c r="I10" i="1"/>
  <c r="I14" i="1"/>
  <c r="I18" i="1"/>
  <c r="I7" i="1"/>
  <c r="I19" i="1"/>
  <c r="J10" i="1"/>
  <c r="I13" i="1"/>
  <c r="K4" i="1"/>
  <c r="K8" i="1"/>
  <c r="K12" i="1"/>
  <c r="K16" i="1"/>
  <c r="K20" i="1"/>
  <c r="J4" i="1"/>
  <c r="J8" i="1"/>
  <c r="J12" i="1"/>
  <c r="J16" i="1"/>
  <c r="J20" i="1"/>
  <c r="I3" i="1"/>
  <c r="I11" i="1"/>
  <c r="I15" i="1"/>
  <c r="I5" i="1"/>
  <c r="I2" i="1"/>
  <c r="K5" i="1"/>
  <c r="K9" i="1"/>
  <c r="K13" i="1"/>
  <c r="K17" i="1"/>
  <c r="K2" i="1"/>
  <c r="J5" i="1"/>
  <c r="J9" i="1"/>
  <c r="J13" i="1"/>
  <c r="J17" i="1"/>
  <c r="J2" i="1"/>
  <c r="I4" i="1"/>
  <c r="I8" i="1"/>
  <c r="I12" i="1"/>
  <c r="I16" i="1"/>
  <c r="I20" i="1"/>
  <c r="K6" i="1"/>
  <c r="K10" i="1"/>
  <c r="K14" i="1"/>
  <c r="K18" i="1"/>
  <c r="J6" i="1"/>
  <c r="J14" i="1"/>
  <c r="J18" i="1"/>
  <c r="I9" i="1"/>
  <c r="I17" i="1"/>
  <c r="D21" i="1"/>
  <c r="L21" i="1" l="1"/>
  <c r="I21" i="1"/>
  <c r="J21" i="1"/>
  <c r="K21" i="1"/>
  <c r="E3" i="1"/>
  <c r="E16" i="1"/>
  <c r="E8" i="1"/>
  <c r="E18" i="1"/>
  <c r="E10" i="1"/>
  <c r="E17" i="1"/>
  <c r="E9" i="1"/>
  <c r="E19" i="1"/>
  <c r="E11" i="1"/>
  <c r="E20" i="1"/>
  <c r="E12" i="1"/>
  <c r="E4" i="1"/>
  <c r="E14" i="1"/>
  <c r="E6" i="1"/>
  <c r="E13" i="1"/>
  <c r="E5" i="1"/>
  <c r="E15" i="1"/>
  <c r="E7" i="1"/>
  <c r="F12" i="1"/>
  <c r="E2" i="1"/>
  <c r="F4" i="1" l="1"/>
  <c r="F19" i="1"/>
  <c r="F7" i="1"/>
  <c r="F5" i="1"/>
  <c r="F18" i="1"/>
  <c r="F13" i="1"/>
  <c r="F9" i="1"/>
  <c r="F8" i="1"/>
  <c r="F6" i="1"/>
  <c r="F20" i="1"/>
  <c r="F17" i="1"/>
  <c r="F16" i="1"/>
  <c r="F15" i="1"/>
  <c r="F14" i="1"/>
  <c r="F11" i="1"/>
  <c r="F10" i="1"/>
  <c r="F3" i="1"/>
  <c r="F2" i="1"/>
  <c r="H21" i="1" s="1"/>
  <c r="E21" i="1"/>
  <c r="M21" i="1" l="1"/>
  <c r="F21" i="1"/>
</calcChain>
</file>

<file path=xl/sharedStrings.xml><?xml version="1.0" encoding="utf-8"?>
<sst xmlns="http://schemas.openxmlformats.org/spreadsheetml/2006/main" count="31" uniqueCount="31">
  <si>
    <t>REGIONE</t>
  </si>
  <si>
    <t>ABRUZZO</t>
  </si>
  <si>
    <t>BASILICATA</t>
  </si>
  <si>
    <t>CALABRIA</t>
  </si>
  <si>
    <t>CAMPANIA</t>
  </si>
  <si>
    <t>E.ROMAGNA</t>
  </si>
  <si>
    <t>FRIULI V.GIULIA</t>
  </si>
  <si>
    <t>LAZIO</t>
  </si>
  <si>
    <t>LOMBARDIA</t>
  </si>
  <si>
    <t>MARCHE</t>
  </si>
  <si>
    <t>MOLISE</t>
  </si>
  <si>
    <t>LIGURIA</t>
  </si>
  <si>
    <t>PIEMONTE</t>
  </si>
  <si>
    <t>PUGLIA</t>
  </si>
  <si>
    <t>SARDEGNA</t>
  </si>
  <si>
    <t>SICILIA</t>
  </si>
  <si>
    <t>TOSCANA</t>
  </si>
  <si>
    <t>UMBRIA</t>
  </si>
  <si>
    <t>VAL D'AOSTA</t>
  </si>
  <si>
    <t>VENETO</t>
  </si>
  <si>
    <t>TOTALE</t>
  </si>
  <si>
    <t>popolazione residente 
1 gen 2018 
pesata</t>
  </si>
  <si>
    <t>CRITERIO 1:
QUOTA FISSA (20%)</t>
  </si>
  <si>
    <t>CRITERIO 1:
QUOTA VARIABILE (80%) 
per pop pesata</t>
  </si>
  <si>
    <t>TOTALE RIPARTO CRITERIO 1:
 quota fissa (20%) + 
quota var pop pesata (80%)</t>
  </si>
  <si>
    <t>entro 31/12/2019: ACCONTO 20% quota fissa</t>
  </si>
  <si>
    <t>entro 30/11/2020: 50% quota 2020 per pop pesata</t>
  </si>
  <si>
    <t>entro 31/07/2020: 50% quota 2020 per pop pesata</t>
  </si>
  <si>
    <t>entro 31/07/2021: 50% quota 2020 per pop pesata</t>
  </si>
  <si>
    <t>entro 30/04/2020: quota residua 2019 per pop pesata</t>
  </si>
  <si>
    <t>entro 30/11/2021: 50% quota 2020 per pop pesata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</si>
</sst>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44" fontId="0" fillId="0" borderId="1" xfId="2" applyFont="1" applyBorder="1"/>
    <xf numFmtId="44" fontId="0" fillId="0" borderId="1" xfId="0" applyNumberFormat="1" applyBorder="1"/>
    <xf numFmtId="164" fontId="1" fillId="0" borderId="1" xfId="1" applyNumberFormat="1" applyFont="1" applyBorder="1" applyAlignment="1">
      <alignment horizontal="center"/>
    </xf>
    <xf numFmtId="44" fontId="1" fillId="0" borderId="1" xfId="0" applyNumberFormat="1" applyFont="1" applyBorder="1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quotePrefix="1" applyFont="1" applyFill="1" applyBorder="1" applyAlignment="1" applyProtection="1">
      <alignment horizontal="center" vertical="center" wrapText="1"/>
      <protection locked="0"/>
    </xf>
    <xf numFmtId="0" fontId="1" fillId="4" borderId="1" xfId="0" quotePrefix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sqref="A1:M21"/>
    </sheetView>
  </sheetViews>
  <sheetFormatPr defaultRowHeight="15" x14ac:dyDescent="0.25"/>
  <cols>
    <col min="1" max="1" width="3" style="1" bestFit="1" customWidth="1"/>
    <col min="2" max="2" width="14.7109375" style="1" bestFit="1" customWidth="1"/>
    <col min="3" max="3" width="17" style="1" customWidth="1"/>
    <col min="4" max="5" width="16.7109375" style="1" bestFit="1" customWidth="1"/>
    <col min="6" max="6" width="20.5703125" style="1" customWidth="1"/>
    <col min="7" max="7" width="9.140625" style="1"/>
    <col min="8" max="8" width="15.7109375" style="1" bestFit="1" customWidth="1"/>
    <col min="9" max="12" width="15.7109375" style="1" customWidth="1"/>
    <col min="13" max="13" width="16.7109375" style="1" bestFit="1" customWidth="1"/>
    <col min="14" max="16384" width="9.140625" style="1"/>
  </cols>
  <sheetData>
    <row r="1" spans="1:13" ht="75" x14ac:dyDescent="0.25">
      <c r="A1" s="14" t="s">
        <v>0</v>
      </c>
      <c r="B1" s="15"/>
      <c r="C1" s="2" t="s">
        <v>21</v>
      </c>
      <c r="D1" s="11" t="s">
        <v>22</v>
      </c>
      <c r="E1" s="11" t="s">
        <v>23</v>
      </c>
      <c r="F1" s="12" t="s">
        <v>24</v>
      </c>
      <c r="H1" s="13" t="s">
        <v>25</v>
      </c>
      <c r="I1" s="13" t="s">
        <v>29</v>
      </c>
      <c r="J1" s="13" t="s">
        <v>27</v>
      </c>
      <c r="K1" s="13" t="s">
        <v>26</v>
      </c>
      <c r="L1" s="13" t="s">
        <v>28</v>
      </c>
      <c r="M1" s="13" t="s">
        <v>30</v>
      </c>
    </row>
    <row r="2" spans="1:13" x14ac:dyDescent="0.25">
      <c r="A2" s="1">
        <v>1</v>
      </c>
      <c r="B2" s="3" t="s">
        <v>12</v>
      </c>
      <c r="C2" s="6">
        <v>4468072.6220974661</v>
      </c>
      <c r="D2" s="8">
        <f>(400000000/19*0.2)</f>
        <v>4210526.3157894742</v>
      </c>
      <c r="E2" s="8">
        <f>(400000000-D$21)/C$21*C2</f>
        <v>24057020.057228312</v>
      </c>
      <c r="F2" s="8">
        <f t="shared" ref="F2:F20" si="0">D2+E2</f>
        <v>28267546.373017788</v>
      </c>
      <c r="H2" s="8">
        <f>(400000000/19*0.2)</f>
        <v>4210526.3157894742</v>
      </c>
      <c r="I2" s="8">
        <f>70000000*C2/C$21</f>
        <v>5262473.1375186937</v>
      </c>
      <c r="J2" s="8">
        <f>75000000*C2/C$21</f>
        <v>5638364.0759128863</v>
      </c>
      <c r="K2" s="8">
        <f>75000000*C2/C$21</f>
        <v>5638364.0759128863</v>
      </c>
      <c r="L2" s="8">
        <f>100000000*C2/C$21/2</f>
        <v>3758909.3839419242</v>
      </c>
      <c r="M2" s="8">
        <f>100000000*C2/C$21/2</f>
        <v>3758909.3839419242</v>
      </c>
    </row>
    <row r="3" spans="1:13" x14ac:dyDescent="0.25">
      <c r="A3" s="1">
        <v>2</v>
      </c>
      <c r="B3" s="3" t="s">
        <v>18</v>
      </c>
      <c r="C3" s="6">
        <v>127285.20893631356</v>
      </c>
      <c r="D3" s="8">
        <f t="shared" ref="D3:D20" si="1">(400000000/19*0.2)</f>
        <v>4210526.3157894742</v>
      </c>
      <c r="E3" s="8">
        <f t="shared" ref="E3:E20" si="2">(400000000-D$21)/C$21*C3</f>
        <v>685329.68985896569</v>
      </c>
      <c r="F3" s="8">
        <f t="shared" si="0"/>
        <v>4895856.0056484398</v>
      </c>
      <c r="H3" s="8">
        <f t="shared" ref="H3:H20" si="3">(400000000/19*0.2)</f>
        <v>4210526.3157894742</v>
      </c>
      <c r="I3" s="8">
        <f t="shared" ref="I3:I20" si="4">70000000*C3/C$21</f>
        <v>149915.86965664875</v>
      </c>
      <c r="J3" s="8">
        <f t="shared" ref="J3:J20" si="5">75000000*C3/C$21</f>
        <v>160624.14606069509</v>
      </c>
      <c r="K3" s="8">
        <f t="shared" ref="K3:K20" si="6">75000000*C3/C$21</f>
        <v>160624.14606069509</v>
      </c>
      <c r="L3" s="8">
        <f t="shared" ref="L3:L20" si="7">100000000*C3/C$21/2</f>
        <v>107082.76404046339</v>
      </c>
      <c r="M3" s="8">
        <f t="shared" ref="M3:M20" si="8">100000000*C3/C$21/2</f>
        <v>107082.76404046339</v>
      </c>
    </row>
    <row r="4" spans="1:13" x14ac:dyDescent="0.25">
      <c r="A4" s="1">
        <v>3</v>
      </c>
      <c r="B4" s="3" t="s">
        <v>8</v>
      </c>
      <c r="C4" s="6">
        <v>10028556.38156249</v>
      </c>
      <c r="D4" s="8">
        <f t="shared" si="1"/>
        <v>4210526.3157894742</v>
      </c>
      <c r="E4" s="8">
        <f t="shared" si="2"/>
        <v>53995805.892483331</v>
      </c>
      <c r="F4" s="8">
        <f t="shared" si="0"/>
        <v>58206332.208272807</v>
      </c>
      <c r="H4" s="8">
        <f t="shared" si="3"/>
        <v>4210526.3157894742</v>
      </c>
      <c r="I4" s="8">
        <f t="shared" si="4"/>
        <v>11811582.53898073</v>
      </c>
      <c r="J4" s="8">
        <f t="shared" si="5"/>
        <v>12655267.006050782</v>
      </c>
      <c r="K4" s="8">
        <f t="shared" si="6"/>
        <v>12655267.006050782</v>
      </c>
      <c r="L4" s="8">
        <f t="shared" si="7"/>
        <v>8436844.6707005221</v>
      </c>
      <c r="M4" s="8">
        <f t="shared" si="8"/>
        <v>8436844.6707005221</v>
      </c>
    </row>
    <row r="5" spans="1:13" x14ac:dyDescent="0.25">
      <c r="A5" s="1">
        <v>6</v>
      </c>
      <c r="B5" s="3" t="s">
        <v>19</v>
      </c>
      <c r="C5" s="6">
        <v>4913851.0697871028</v>
      </c>
      <c r="D5" s="8">
        <f t="shared" si="1"/>
        <v>4210526.3157894742</v>
      </c>
      <c r="E5" s="8">
        <f t="shared" si="2"/>
        <v>26457182.714413468</v>
      </c>
      <c r="F5" s="8">
        <f t="shared" si="0"/>
        <v>30667709.03020294</v>
      </c>
      <c r="H5" s="8">
        <f t="shared" si="3"/>
        <v>4210526.3157894742</v>
      </c>
      <c r="I5" s="8">
        <f t="shared" si="4"/>
        <v>5787508.7187779462</v>
      </c>
      <c r="J5" s="8">
        <f t="shared" si="5"/>
        <v>6200902.1986906566</v>
      </c>
      <c r="K5" s="8">
        <f t="shared" si="6"/>
        <v>6200902.1986906566</v>
      </c>
      <c r="L5" s="8">
        <f t="shared" si="7"/>
        <v>4133934.7991271042</v>
      </c>
      <c r="M5" s="8">
        <f t="shared" si="8"/>
        <v>4133934.7991271042</v>
      </c>
    </row>
    <row r="6" spans="1:13" x14ac:dyDescent="0.25">
      <c r="A6" s="1">
        <v>7</v>
      </c>
      <c r="B6" s="3" t="s">
        <v>6</v>
      </c>
      <c r="C6" s="6">
        <v>1247507.0434043815</v>
      </c>
      <c r="D6" s="8">
        <f t="shared" si="1"/>
        <v>4210526.3157894742</v>
      </c>
      <c r="E6" s="8">
        <f t="shared" si="2"/>
        <v>6716833.9691453949</v>
      </c>
      <c r="F6" s="8">
        <f t="shared" si="0"/>
        <v>10927360.284934869</v>
      </c>
      <c r="H6" s="8">
        <f t="shared" si="3"/>
        <v>4210526.3157894742</v>
      </c>
      <c r="I6" s="8">
        <f t="shared" si="4"/>
        <v>1469307.4307505554</v>
      </c>
      <c r="J6" s="8">
        <f t="shared" si="5"/>
        <v>1574257.961518452</v>
      </c>
      <c r="K6" s="8">
        <f t="shared" si="6"/>
        <v>1574257.961518452</v>
      </c>
      <c r="L6" s="8">
        <f t="shared" si="7"/>
        <v>1049505.3076789682</v>
      </c>
      <c r="M6" s="8">
        <f t="shared" si="8"/>
        <v>1049505.3076789682</v>
      </c>
    </row>
    <row r="7" spans="1:13" x14ac:dyDescent="0.25">
      <c r="A7" s="1">
        <v>8</v>
      </c>
      <c r="B7" s="3" t="s">
        <v>11</v>
      </c>
      <c r="C7" s="6">
        <v>1628503.7895003574</v>
      </c>
      <c r="D7" s="8">
        <f t="shared" si="1"/>
        <v>4210526.3157894742</v>
      </c>
      <c r="E7" s="8">
        <f t="shared" si="2"/>
        <v>8768198.6486807391</v>
      </c>
      <c r="F7" s="8">
        <f t="shared" si="0"/>
        <v>12978724.964470213</v>
      </c>
      <c r="H7" s="8">
        <f t="shared" si="3"/>
        <v>4210526.3157894742</v>
      </c>
      <c r="I7" s="8">
        <f t="shared" si="4"/>
        <v>1918043.4543989119</v>
      </c>
      <c r="J7" s="8">
        <f t="shared" si="5"/>
        <v>2055046.5582845483</v>
      </c>
      <c r="K7" s="8">
        <f t="shared" si="6"/>
        <v>2055046.5582845483</v>
      </c>
      <c r="L7" s="8">
        <f t="shared" si="7"/>
        <v>1370031.0388563657</v>
      </c>
      <c r="M7" s="8">
        <f t="shared" si="8"/>
        <v>1370031.0388563657</v>
      </c>
    </row>
    <row r="8" spans="1:13" x14ac:dyDescent="0.25">
      <c r="A8" s="1">
        <v>9</v>
      </c>
      <c r="B8" s="3" t="s">
        <v>5</v>
      </c>
      <c r="C8" s="6">
        <v>4500430.1407828471</v>
      </c>
      <c r="D8" s="8">
        <f t="shared" si="1"/>
        <v>4210526.3157894742</v>
      </c>
      <c r="E8" s="8">
        <f t="shared" si="2"/>
        <v>24231239.579123847</v>
      </c>
      <c r="F8" s="8">
        <f t="shared" si="0"/>
        <v>28441765.894913323</v>
      </c>
      <c r="H8" s="8">
        <f t="shared" si="3"/>
        <v>4210526.3157894742</v>
      </c>
      <c r="I8" s="8">
        <f t="shared" si="4"/>
        <v>5300583.6579333423</v>
      </c>
      <c r="J8" s="8">
        <f t="shared" si="5"/>
        <v>5679196.7763571516</v>
      </c>
      <c r="K8" s="8">
        <f t="shared" si="6"/>
        <v>5679196.7763571516</v>
      </c>
      <c r="L8" s="8">
        <f t="shared" si="7"/>
        <v>3786131.1842381014</v>
      </c>
      <c r="M8" s="8">
        <f t="shared" si="8"/>
        <v>3786131.1842381014</v>
      </c>
    </row>
    <row r="9" spans="1:13" x14ac:dyDescent="0.25">
      <c r="A9" s="1">
        <v>10</v>
      </c>
      <c r="B9" s="3" t="s">
        <v>16</v>
      </c>
      <c r="C9" s="6">
        <v>3814050.8706759866</v>
      </c>
      <c r="D9" s="8">
        <f t="shared" si="1"/>
        <v>4210526.3157894742</v>
      </c>
      <c r="E9" s="8">
        <f t="shared" si="2"/>
        <v>20535632.711374447</v>
      </c>
      <c r="F9" s="8">
        <f t="shared" si="0"/>
        <v>24746159.027163923</v>
      </c>
      <c r="H9" s="8">
        <f t="shared" si="3"/>
        <v>4210526.3157894742</v>
      </c>
      <c r="I9" s="8">
        <f t="shared" si="4"/>
        <v>4492169.6556131607</v>
      </c>
      <c r="J9" s="8">
        <f t="shared" si="5"/>
        <v>4813038.9167283867</v>
      </c>
      <c r="K9" s="8">
        <f t="shared" si="6"/>
        <v>4813038.9167283867</v>
      </c>
      <c r="L9" s="8">
        <f t="shared" si="7"/>
        <v>3208692.6111522578</v>
      </c>
      <c r="M9" s="8">
        <f t="shared" si="8"/>
        <v>3208692.6111522578</v>
      </c>
    </row>
    <row r="10" spans="1:13" x14ac:dyDescent="0.25">
      <c r="A10" s="1">
        <v>11</v>
      </c>
      <c r="B10" s="3" t="s">
        <v>17</v>
      </c>
      <c r="C10" s="6">
        <v>901932.44584381033</v>
      </c>
      <c r="D10" s="8">
        <f t="shared" si="1"/>
        <v>4210526.3157894742</v>
      </c>
      <c r="E10" s="8">
        <f t="shared" si="2"/>
        <v>4856189.4076251257</v>
      </c>
      <c r="F10" s="8">
        <f t="shared" si="0"/>
        <v>9066715.7234145999</v>
      </c>
      <c r="H10" s="8">
        <f t="shared" si="3"/>
        <v>4210526.3157894742</v>
      </c>
      <c r="I10" s="8">
        <f t="shared" si="4"/>
        <v>1062291.4329179963</v>
      </c>
      <c r="J10" s="8">
        <f t="shared" si="5"/>
        <v>1138169.3924121389</v>
      </c>
      <c r="K10" s="8">
        <f t="shared" si="6"/>
        <v>1138169.3924121389</v>
      </c>
      <c r="L10" s="8">
        <f t="shared" si="7"/>
        <v>758779.59494142584</v>
      </c>
      <c r="M10" s="8">
        <f t="shared" si="8"/>
        <v>758779.59494142584</v>
      </c>
    </row>
    <row r="11" spans="1:13" x14ac:dyDescent="0.25">
      <c r="A11" s="1">
        <v>12</v>
      </c>
      <c r="B11" s="3" t="s">
        <v>9</v>
      </c>
      <c r="C11" s="6">
        <v>1554250.5021719309</v>
      </c>
      <c r="D11" s="8">
        <f t="shared" si="1"/>
        <v>4210526.3157894742</v>
      </c>
      <c r="E11" s="8">
        <f t="shared" si="2"/>
        <v>8368403.7094175238</v>
      </c>
      <c r="F11" s="8">
        <f t="shared" si="0"/>
        <v>12578930.025206998</v>
      </c>
      <c r="H11" s="8">
        <f t="shared" si="3"/>
        <v>4210526.3157894742</v>
      </c>
      <c r="I11" s="8">
        <f t="shared" si="4"/>
        <v>1830588.3114350834</v>
      </c>
      <c r="J11" s="8">
        <f t="shared" si="5"/>
        <v>1961344.6193947322</v>
      </c>
      <c r="K11" s="8">
        <f t="shared" si="6"/>
        <v>1961344.6193947322</v>
      </c>
      <c r="L11" s="8">
        <f t="shared" si="7"/>
        <v>1307563.0795964883</v>
      </c>
      <c r="M11" s="8">
        <f t="shared" si="8"/>
        <v>1307563.0795964883</v>
      </c>
    </row>
    <row r="12" spans="1:13" x14ac:dyDescent="0.25">
      <c r="A12" s="1">
        <v>13</v>
      </c>
      <c r="B12" s="3" t="s">
        <v>7</v>
      </c>
      <c r="C12" s="6">
        <v>5855335.7318502292</v>
      </c>
      <c r="D12" s="8">
        <f t="shared" si="1"/>
        <v>4210526.3157894742</v>
      </c>
      <c r="E12" s="8">
        <f t="shared" si="2"/>
        <v>31526329.372149099</v>
      </c>
      <c r="F12" s="8">
        <f t="shared" si="0"/>
        <v>35736855.687938571</v>
      </c>
      <c r="H12" s="8">
        <f t="shared" si="3"/>
        <v>4210526.3157894742</v>
      </c>
      <c r="I12" s="8">
        <f t="shared" si="4"/>
        <v>6896384.5501576159</v>
      </c>
      <c r="J12" s="8">
        <f t="shared" si="5"/>
        <v>7388983.4465974458</v>
      </c>
      <c r="K12" s="8">
        <f t="shared" si="6"/>
        <v>7388983.4465974458</v>
      </c>
      <c r="L12" s="8">
        <f t="shared" si="7"/>
        <v>4925988.9643982965</v>
      </c>
      <c r="M12" s="8">
        <f t="shared" si="8"/>
        <v>4925988.9643982965</v>
      </c>
    </row>
    <row r="13" spans="1:13" x14ac:dyDescent="0.25">
      <c r="A13" s="1">
        <v>14</v>
      </c>
      <c r="B13" s="3" t="s">
        <v>1</v>
      </c>
      <c r="C13" s="6">
        <v>1326010.9254304543</v>
      </c>
      <c r="D13" s="8">
        <f t="shared" si="1"/>
        <v>4210526.3157894742</v>
      </c>
      <c r="E13" s="8">
        <f t="shared" si="2"/>
        <v>7139514.9826838365</v>
      </c>
      <c r="F13" s="8">
        <f t="shared" si="0"/>
        <v>11350041.29847331</v>
      </c>
      <c r="H13" s="8">
        <f t="shared" si="3"/>
        <v>4210526.3157894742</v>
      </c>
      <c r="I13" s="8">
        <f t="shared" si="4"/>
        <v>1561768.9024620894</v>
      </c>
      <c r="J13" s="8">
        <f t="shared" si="5"/>
        <v>1673323.8240665244</v>
      </c>
      <c r="K13" s="8">
        <f t="shared" si="6"/>
        <v>1673323.8240665244</v>
      </c>
      <c r="L13" s="8">
        <f t="shared" si="7"/>
        <v>1115549.2160443496</v>
      </c>
      <c r="M13" s="8">
        <f t="shared" si="8"/>
        <v>1115549.2160443496</v>
      </c>
    </row>
    <row r="14" spans="1:13" x14ac:dyDescent="0.25">
      <c r="A14" s="1">
        <v>15</v>
      </c>
      <c r="B14" s="3" t="s">
        <v>10</v>
      </c>
      <c r="C14" s="6">
        <v>312643.09758907405</v>
      </c>
      <c r="D14" s="8">
        <f t="shared" si="1"/>
        <v>4210526.3157894742</v>
      </c>
      <c r="E14" s="8">
        <f t="shared" si="2"/>
        <v>1683334.6065721747</v>
      </c>
      <c r="F14" s="8">
        <f t="shared" si="0"/>
        <v>5893860.9223616486</v>
      </c>
      <c r="H14" s="8">
        <f t="shared" si="3"/>
        <v>4210526.3157894742</v>
      </c>
      <c r="I14" s="8">
        <f t="shared" si="4"/>
        <v>368229.44518766325</v>
      </c>
      <c r="J14" s="8">
        <f t="shared" si="5"/>
        <v>394531.54841535346</v>
      </c>
      <c r="K14" s="8">
        <f t="shared" si="6"/>
        <v>394531.54841535346</v>
      </c>
      <c r="L14" s="8">
        <f t="shared" si="7"/>
        <v>263021.03227690235</v>
      </c>
      <c r="M14" s="8">
        <f t="shared" si="8"/>
        <v>263021.03227690235</v>
      </c>
    </row>
    <row r="15" spans="1:13" x14ac:dyDescent="0.25">
      <c r="A15" s="1">
        <v>16</v>
      </c>
      <c r="B15" s="3" t="s">
        <v>4</v>
      </c>
      <c r="C15" s="6">
        <v>5631633.6243708618</v>
      </c>
      <c r="D15" s="8">
        <f t="shared" si="1"/>
        <v>4210526.3157894742</v>
      </c>
      <c r="E15" s="8">
        <f t="shared" si="2"/>
        <v>30321871.311225936</v>
      </c>
      <c r="F15" s="8">
        <f t="shared" si="0"/>
        <v>34532397.627015412</v>
      </c>
      <c r="H15" s="8">
        <f t="shared" si="3"/>
        <v>4210526.3157894742</v>
      </c>
      <c r="I15" s="8">
        <f t="shared" si="4"/>
        <v>6632909.3493306739</v>
      </c>
      <c r="J15" s="8">
        <f t="shared" si="5"/>
        <v>7106688.5885685794</v>
      </c>
      <c r="K15" s="8">
        <f t="shared" si="6"/>
        <v>7106688.5885685794</v>
      </c>
      <c r="L15" s="8">
        <f t="shared" si="7"/>
        <v>4737792.392379052</v>
      </c>
      <c r="M15" s="8">
        <f t="shared" si="8"/>
        <v>4737792.392379052</v>
      </c>
    </row>
    <row r="16" spans="1:13" x14ac:dyDescent="0.25">
      <c r="A16" s="1">
        <v>17</v>
      </c>
      <c r="B16" s="3" t="s">
        <v>13</v>
      </c>
      <c r="C16" s="6">
        <v>4011347.4227146748</v>
      </c>
      <c r="D16" s="8">
        <f t="shared" si="1"/>
        <v>4210526.3157894742</v>
      </c>
      <c r="E16" s="8">
        <f t="shared" si="2"/>
        <v>21597917.842135951</v>
      </c>
      <c r="F16" s="8">
        <f t="shared" si="0"/>
        <v>25808444.157925427</v>
      </c>
      <c r="H16" s="8">
        <f t="shared" si="3"/>
        <v>4210526.3157894742</v>
      </c>
      <c r="I16" s="8">
        <f t="shared" si="4"/>
        <v>4724544.5279672397</v>
      </c>
      <c r="J16" s="8">
        <f t="shared" si="5"/>
        <v>5062011.9942506142</v>
      </c>
      <c r="K16" s="8">
        <f t="shared" si="6"/>
        <v>5062011.9942506142</v>
      </c>
      <c r="L16" s="8">
        <f t="shared" si="7"/>
        <v>3374674.6628337428</v>
      </c>
      <c r="M16" s="8">
        <f t="shared" si="8"/>
        <v>3374674.6628337428</v>
      </c>
    </row>
    <row r="17" spans="1:13" x14ac:dyDescent="0.25">
      <c r="A17" s="1">
        <v>18</v>
      </c>
      <c r="B17" s="3" t="s">
        <v>2</v>
      </c>
      <c r="C17" s="6">
        <v>568058.06888085627</v>
      </c>
      <c r="D17" s="8">
        <f t="shared" si="1"/>
        <v>4210526.3157894742</v>
      </c>
      <c r="E17" s="8">
        <f t="shared" si="2"/>
        <v>3058541.2352411486</v>
      </c>
      <c r="F17" s="8">
        <f t="shared" si="0"/>
        <v>7269067.5510306228</v>
      </c>
      <c r="H17" s="8">
        <f t="shared" si="3"/>
        <v>4210526.3157894742</v>
      </c>
      <c r="I17" s="8">
        <f t="shared" si="4"/>
        <v>669055.89520900126</v>
      </c>
      <c r="J17" s="8">
        <f t="shared" si="5"/>
        <v>716845.60200964427</v>
      </c>
      <c r="K17" s="8">
        <f t="shared" si="6"/>
        <v>716845.60200964427</v>
      </c>
      <c r="L17" s="8">
        <f t="shared" si="7"/>
        <v>477897.06800642947</v>
      </c>
      <c r="M17" s="8">
        <f t="shared" si="8"/>
        <v>477897.06800642947</v>
      </c>
    </row>
    <row r="18" spans="1:13" x14ac:dyDescent="0.25">
      <c r="A18" s="1">
        <v>19</v>
      </c>
      <c r="B18" s="3" t="s">
        <v>3</v>
      </c>
      <c r="C18" s="6">
        <v>1933745.5152591057</v>
      </c>
      <c r="D18" s="8">
        <f t="shared" si="1"/>
        <v>4210526.3157894742</v>
      </c>
      <c r="E18" s="8">
        <f t="shared" si="2"/>
        <v>10411682.750206834</v>
      </c>
      <c r="F18" s="8">
        <f t="shared" si="0"/>
        <v>14622209.065996308</v>
      </c>
      <c r="H18" s="8">
        <f t="shared" si="3"/>
        <v>4210526.3157894742</v>
      </c>
      <c r="I18" s="8">
        <f t="shared" si="4"/>
        <v>2277555.601607745</v>
      </c>
      <c r="J18" s="8">
        <f t="shared" si="5"/>
        <v>2440238.1445797267</v>
      </c>
      <c r="K18" s="8">
        <f t="shared" si="6"/>
        <v>2440238.1445797267</v>
      </c>
      <c r="L18" s="8">
        <f t="shared" si="7"/>
        <v>1626825.4297198178</v>
      </c>
      <c r="M18" s="8">
        <f t="shared" si="8"/>
        <v>1626825.4297198178</v>
      </c>
    </row>
    <row r="19" spans="1:13" x14ac:dyDescent="0.25">
      <c r="A19" s="1">
        <v>20</v>
      </c>
      <c r="B19" s="3" t="s">
        <v>15</v>
      </c>
      <c r="C19" s="6">
        <v>4948633.5293973172</v>
      </c>
      <c r="D19" s="8">
        <f t="shared" si="1"/>
        <v>4210526.3157894742</v>
      </c>
      <c r="E19" s="8">
        <f t="shared" si="2"/>
        <v>26644458.615960889</v>
      </c>
      <c r="F19" s="8">
        <f t="shared" si="0"/>
        <v>30854984.931750365</v>
      </c>
      <c r="H19" s="8">
        <f t="shared" si="3"/>
        <v>4210526.3157894742</v>
      </c>
      <c r="I19" s="8">
        <f t="shared" si="4"/>
        <v>5828475.3222414451</v>
      </c>
      <c r="J19" s="8">
        <f t="shared" si="5"/>
        <v>6244794.9881158341</v>
      </c>
      <c r="K19" s="8">
        <f t="shared" si="6"/>
        <v>6244794.9881158341</v>
      </c>
      <c r="L19" s="8">
        <f t="shared" si="7"/>
        <v>4163196.6587438895</v>
      </c>
      <c r="M19" s="8">
        <f t="shared" si="8"/>
        <v>4163196.6587438895</v>
      </c>
    </row>
    <row r="20" spans="1:13" x14ac:dyDescent="0.25">
      <c r="A20" s="1">
        <v>21</v>
      </c>
      <c r="B20" s="3" t="s">
        <v>14</v>
      </c>
      <c r="C20" s="6">
        <v>1661250.3598285485</v>
      </c>
      <c r="D20" s="8">
        <f t="shared" si="1"/>
        <v>4210526.3157894742</v>
      </c>
      <c r="E20" s="8">
        <f t="shared" si="2"/>
        <v>8944512.9044729657</v>
      </c>
      <c r="F20" s="8">
        <f t="shared" si="0"/>
        <v>13155039.22026244</v>
      </c>
      <c r="H20" s="8">
        <f t="shared" si="3"/>
        <v>4210526.3157894742</v>
      </c>
      <c r="I20" s="8">
        <f t="shared" si="4"/>
        <v>1956612.1978534611</v>
      </c>
      <c r="J20" s="8">
        <f t="shared" si="5"/>
        <v>2096370.2119858514</v>
      </c>
      <c r="K20" s="8">
        <f t="shared" si="6"/>
        <v>2096370.2119858514</v>
      </c>
      <c r="L20" s="8">
        <f t="shared" si="7"/>
        <v>1397580.1413239008</v>
      </c>
      <c r="M20" s="8">
        <f t="shared" si="8"/>
        <v>1397580.1413239008</v>
      </c>
    </row>
    <row r="21" spans="1:13" s="3" customFormat="1" ht="24.75" customHeight="1" x14ac:dyDescent="0.25">
      <c r="B21" s="3" t="s">
        <v>20</v>
      </c>
      <c r="C21" s="9">
        <f t="shared" ref="C21:F21" si="9">SUM(C2:C20)</f>
        <v>59433098.350083806</v>
      </c>
      <c r="D21" s="10">
        <f t="shared" si="9"/>
        <v>80000000.00000003</v>
      </c>
      <c r="E21" s="10">
        <f t="shared" si="9"/>
        <v>320000000.00000006</v>
      </c>
      <c r="F21" s="10">
        <f t="shared" si="9"/>
        <v>400000000</v>
      </c>
      <c r="H21" s="10">
        <f>SUM(H2:H20)</f>
        <v>80000000.00000003</v>
      </c>
      <c r="I21" s="10">
        <f>SUM(I2:I20)</f>
        <v>70000000</v>
      </c>
      <c r="J21" s="10">
        <f>SUM(J2:J20)</f>
        <v>75000000.000000015</v>
      </c>
      <c r="K21" s="10">
        <f>SUM(K2:K20)</f>
        <v>75000000.000000015</v>
      </c>
      <c r="L21" s="10">
        <f t="shared" ref="L21:M21" si="10">SUM(L2:L20)</f>
        <v>50000000.000000007</v>
      </c>
      <c r="M21" s="10">
        <f t="shared" si="10"/>
        <v>50000000.000000007</v>
      </c>
    </row>
    <row r="22" spans="1:13" x14ac:dyDescent="0.25">
      <c r="C22" s="5"/>
      <c r="D22" s="7"/>
    </row>
    <row r="23" spans="1:13" x14ac:dyDescent="0.25">
      <c r="C23" s="5"/>
    </row>
    <row r="24" spans="1:13" x14ac:dyDescent="0.25">
      <c r="C24" s="5"/>
    </row>
    <row r="25" spans="1:13" x14ac:dyDescent="0.25">
      <c r="C25" s="5"/>
    </row>
    <row r="26" spans="1:13" x14ac:dyDescent="0.25">
      <c r="C26" s="5"/>
    </row>
    <row r="27" spans="1:13" x14ac:dyDescent="0.25">
      <c r="C27" s="5"/>
    </row>
    <row r="28" spans="1:13" x14ac:dyDescent="0.25">
      <c r="C28" s="5"/>
    </row>
    <row r="29" spans="1:13" x14ac:dyDescent="0.25">
      <c r="C29" s="4"/>
    </row>
  </sheetData>
  <sortState ref="A3:Z23">
    <sortCondition ref="A3:A23"/>
  </sortState>
  <mergeCells count="1">
    <mergeCell ref="A1:B1"/>
  </mergeCells>
  <pageMargins left="0.59055118110236227" right="0.23622047244094491" top="0.74803149606299213" bottom="0.74803149606299213" header="0.31496062992125984" footer="0.31496062992125984"/>
  <pageSetup paperSize="9" scale="71" orientation="landscape" r:id="rId1"/>
  <headerFooter>
    <oddHeader>&amp;CIpotesi riparto FONDI CUP 400 milioni di euro (2019-2020-2021)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Battilomo Serena</dc:creator>
  <cp:lastModifiedBy>Saccone Stefano</cp:lastModifiedBy>
  <cp:lastPrinted>2019-07-22T09:51:05Z</cp:lastPrinted>
  <dcterms:created xsi:type="dcterms:W3CDTF">2017-09-21T09:42:24Z</dcterms:created>
  <dcterms:modified xsi:type="dcterms:W3CDTF">2019-07-22T10:07:13Z</dcterms:modified>
</cp:coreProperties>
</file>